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79-2025\1 výzva\"/>
    </mc:Choice>
  </mc:AlternateContent>
  <xr:revisionPtr revIDLastSave="0" documentId="13_ncr:1_{60BE4E15-153F-4F06-9947-25018F586E7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2" i="1" l="1"/>
  <c r="T12" i="1"/>
  <c r="S13" i="1"/>
  <c r="T13" i="1"/>
  <c r="S14" i="1"/>
  <c r="T14" i="1"/>
  <c r="S15" i="1"/>
  <c r="T15" i="1"/>
  <c r="P12" i="1"/>
  <c r="P13" i="1"/>
  <c r="P14" i="1"/>
  <c r="P15" i="1"/>
  <c r="S10" i="1"/>
  <c r="S16" i="1"/>
  <c r="P16" i="1"/>
  <c r="S11" i="1"/>
  <c r="T11" i="1"/>
  <c r="P11" i="1"/>
  <c r="S9" i="1"/>
  <c r="T9" i="1"/>
  <c r="T10" i="1"/>
  <c r="P9" i="1"/>
  <c r="P10" i="1"/>
  <c r="T16" i="1" l="1"/>
  <c r="S8" i="1"/>
  <c r="T8" i="1"/>
  <c r="P8" i="1"/>
  <c r="S7" i="1" l="1"/>
  <c r="R19" i="1" s="1"/>
  <c r="P7" i="1"/>
  <c r="Q19" i="1" s="1"/>
  <c r="T7" i="1" l="1"/>
</calcChain>
</file>

<file path=xl/sharedStrings.xml><?xml version="1.0" encoding="utf-8"?>
<sst xmlns="http://schemas.openxmlformats.org/spreadsheetml/2006/main" count="79" uniqueCount="60">
  <si>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</si>
  <si>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</si>
  <si>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</si>
  <si>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</si>
  <si>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</si>
  <si>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</si>
  <si>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</si>
  <si>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</si>
  <si>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</si>
  <si>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</si>
  <si>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</si>
  <si>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</si>
  <si>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</si>
  <si>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32322000-6 - Multimediální přístroje</t>
  </si>
  <si>
    <t>32341000-5 - Mikrofony</t>
  </si>
  <si>
    <t>32342000-2 - Reproduktory</t>
  </si>
  <si>
    <t>32583000-3 - Zvuková a datová média</t>
  </si>
  <si>
    <t>38651000-3 - Fotografické přístroje</t>
  </si>
  <si>
    <t>38652100-1 - Promítací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</si>
  <si>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</si>
  <si>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</si>
  <si>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</si>
  <si>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</si>
  <si>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</si>
  <si>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</si>
  <si>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</si>
  <si>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</si>
  <si>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</si>
  <si>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</si>
  <si>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</si>
  <si>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</si>
  <si>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</si>
  <si>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</si>
  <si>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</si>
  <si>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</si>
  <si>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Pokud financováno z projektových prostředků, pak ŘEŠITEL uvede: NÁZEV A ČÍSLO DOTAČNÍHO PROJEKTU</t>
  </si>
  <si>
    <t>Multimediální centrum</t>
  </si>
  <si>
    <t>Společná faktura</t>
  </si>
  <si>
    <t>Ing. Petr Pfauser, 
Tel.: 37763 6717</t>
  </si>
  <si>
    <t>Univerzitní 28, 
301 00 Plzeň,
Fakulta designu a umění Ladislava Sutnara - Děkanát,
místnost LS 230</t>
  </si>
  <si>
    <t>21 dní</t>
  </si>
  <si>
    <t>Projektor</t>
  </si>
  <si>
    <t>Projektor splňující parametry min.: 
- technologie DLP 
- rozlišení min. Full HD 1920 × 1080 px
- svítivost min. 3 600 ANSI lm
- kontrast min. 25 000:1
- poměr stran 16:9, kompatibilní 4:3
- životnost lampy min. 10 000 hodin v eco módu
- rozhranní: min. 1xHDMI vstup v.1.4, min. 1x USB-A výstup, min. 1x audio výstup
- podpora HDR
- projekční vzdálenost rozsahu min. 1m - 9.8m, velikost obrazu rozsahu min. 28” - 301"
- reproduktory s výkonem  min. 5W 
- hmotnost max. 2,8 kg.</t>
  </si>
  <si>
    <t>Paměťová karta</t>
  </si>
  <si>
    <t>Instantní fotoaparát</t>
  </si>
  <si>
    <t>Kompaktní instantní fotoaparát splňující vlastnosti: 
- selfie zrcátko
- samospoušť
- dvojitá expozice
- rozsah clony min. F 9-42
- blesk
- dobíjecí Li-Ion baterie na min. 16 fotografií
- balení obsahuje fotoaparát, řemínek na zápěstí a nabíjecí kabel USB-C
- v balení min. 16 ks barevých filmů
- hmotnost max. 240 g.</t>
  </si>
  <si>
    <t>Reproduktory</t>
  </si>
  <si>
    <t>Stolní mikrofon</t>
  </si>
  <si>
    <t>Aktivní reproduktory -pár  dvoukanálové  splňující vlastnosti: 
- výkon min. 80W
- rozsah frekvence min. 45Hz - 20kHz
- impedance 4 Ohm
- připojení min. digitální koaxiální, digitální optické, HDMI, RCA - Cinch, Bluetooth min. 5.3
-  citlivost max. 85 dB/mW
- přehrávání z USB
- ovládání na těle 
- hmotnost max. 3,5 kg
- preferujeme černé provedení.</t>
  </si>
  <si>
    <t>Aktivní reproduktory  dvoukanálové  splňující vlastnosti: 
- výkon min. 500W
- rozsah frekvence min. 60Hz - 20kHz
- impedance 4 Ohm
- připojení min.  3,5 mm Jack, 6,3 mm Jack, RCA - Cinch, SD a XLR, bluetooth
-  přehrávání z USB, SD
- displej, equalizer
- možnost spárování 2 ks pro stereo reprodukci
- ovládání na těle, DO
- s madlem pro přenos
- hmotnost max. 6,9 kg
- preferujeme černé provedení.</t>
  </si>
  <si>
    <t>Kondenzátorový stolní mikrofon splňující vlastnosti: 
- připojení přes USB
- rozsah frekvence min. 70Hz - 20kHz
- impedance 32 Ohm
- citlivost max. 75dB
- bitová hloubka min. 24bit
- dosah min. 3m
- bezdrátové nabíjení, 360°snímaní zvuku
- tlačítko mute
- pro mluvení slovo
- hmotnost max. 131 g
- preferujeme černé provedení.</t>
  </si>
  <si>
    <t>Záruka na zboží min. 36 měsíců.</t>
  </si>
  <si>
    <t>Záruka na zboží min. 60 měsíců.</t>
  </si>
  <si>
    <t>Paměťová karta SDXC splňující vlastnosti: 
- kapacita min. 64GB
- rychlost čtení min. 170 MB/s, rychlost zápisu min. 70 MB/s
- Speed Class 10, UHS-I Speed, Video Speed Class V30
- pro nahrávání videa ve 4K.
Záruka min. 60 měsíců.</t>
  </si>
  <si>
    <t>Multimediální centrum splňující parametry min.: 
- podpora 4K Ultra HD 
- úložiště min. 8GB, RAM min. 2GB
- rozhraní: min. 1x HDMI výstup min. 2.1, min. 1x USB 2.0, min. 1x USB 3.0, Bluetooth min. 4.2, Wifi, min. 1x 1x optický digitální zvukový výstup, min. 1x RJ-45
-  Miracast, Ovládání hlasem, Ovládání mobilem, dolby audio
- vč. DO a adaptéru
- podpora kodeků H.265 (HEVC), H.264 AVC, VP8 a VP9
- podpora Amazon Prime Video, Disney+, Facebook, Google Play Store, HBO GO, Hudba Google Play, Kodi, Max, Netflix, Oneplay, Skylink Live TV, Skype, Spotify, Steam Link, Twitter, Webový prohlížeč, Youtube 
- z důvodu kompatibility stávající zařízení požadujeme Android OS
- hmotnost max. 170 g.
Záruka min. 36 měsíců.</t>
  </si>
  <si>
    <t>Paměťová karta micro SDXC splňující vlastnosti: 
- kapacita min. 512GB
- rychlost čtení min. 200 MB/s, rychlost zápisu min. 140 MB/s
- Speed Class 10, UHS-I, U3 Speed, Video Speed Class V30, APC A2
- vč. SW pro obnovu dat
- pro nahrávání videa ve 4K
- adaptér na klasickou SD v balení.
Záruka min. 60 měsíců.</t>
  </si>
  <si>
    <t>Paměťová karta micro SDXC splňující vlastnosti: 
- kapacita min. 128GB
- rychlost čtení min. 190 MB/s, rychlost zápisu min. 90 MB/s
- Speed Class 10, UHS-I, U3 Speed, Video Speed Class V30, APC A2
- vč. SW pro obnovu dat
- pro nahrávání videa ve 4K
- adaptér na klasickou SD v balení.
Záruka min. 60 měsíců.</t>
  </si>
  <si>
    <t>Paměťová karta SDXC splňující vlastnosti: 
- kapacita min. 128GB
- rychlost čtení min. 280 MB/s, rychlost zápisu min. 100 MB/s
- Speed Class 10, UHS-II, U3 Speed, Video Speed Class V60, APC A2
- pro nahrávání videa ve 4K.
Záruka min. 60 měsíců.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</si>
  <si>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</si>
  <si>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079 - 2025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</si>
</sst>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20">
    <xf numFmtId="0" fontId="0" fillId="0" borderId="0" xfId="0"/>
    <xf numFmtId="0" fontId="16" fillId="4" borderId="10" xfId="0" applyFont="1" applyFill="1" applyBorder="1" applyAlignment="1" applyProtection="1">
      <alignment horizontal="lef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16" fillId="4" borderId="8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15" fillId="3" borderId="8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16" fillId="4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16" fillId="4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Normal="100" workbookViewId="0">
      <selection activeCell="AC13" sqref="AC13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42.28515625" style="10" customWidth="1"/>
    <col min="4" max="4" width="11.42578125" style="118" customWidth="1"/>
    <col min="5" max="5" width="9" style="9" bestFit="1" customWidth="1"/>
    <col min="6" max="6" width="121.140625" style="10" customWidth="1"/>
    <col min="7" max="7" width="36.42578125" style="10" customWidth="1"/>
    <col min="8" max="8" width="27.7109375" style="10" customWidth="1"/>
    <col min="9" max="9" width="23.140625" style="10" customWidth="1"/>
    <col min="10" max="10" width="14.42578125" style="10" bestFit="1" customWidth="1"/>
    <col min="11" max="11" width="27.28515625" style="11" hidden="1" customWidth="1"/>
    <col min="12" max="12" width="32.140625" style="11" customWidth="1"/>
    <col min="13" max="13" width="22.5703125" style="11" customWidth="1"/>
    <col min="14" max="14" width="34.28515625" style="10" customWidth="1"/>
    <col min="15" max="15" width="27.5703125" style="10" customWidth="1"/>
    <col min="16" max="16" width="19.570312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17.85546875" style="11" customWidth="1"/>
    <col min="21" max="21" width="11.5703125" style="11" hidden="1" customWidth="1"/>
    <col min="22" max="22" width="36.7109375" style="12" customWidth="1"/>
    <col min="23" max="16384" width="9.140625" style="11"/>
  </cols>
  <sheetData>
    <row r="1" spans="2:22" ht="43.5" customHeight="1" x14ac:dyDescent="0.25">
      <c r="B1" s="7" t="s">
        <v>59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22</v>
      </c>
      <c r="D6" s="35" t="s">
        <v>4</v>
      </c>
      <c r="E6" s="35" t="s">
        <v>20</v>
      </c>
      <c r="F6" s="35" t="s">
        <v>21</v>
      </c>
      <c r="G6" s="36" t="s">
        <v>5</v>
      </c>
      <c r="H6" s="37" t="s">
        <v>58</v>
      </c>
      <c r="I6" s="35" t="s">
        <v>23</v>
      </c>
      <c r="J6" s="35" t="s">
        <v>24</v>
      </c>
      <c r="K6" s="35" t="s">
        <v>35</v>
      </c>
      <c r="L6" s="35" t="s">
        <v>25</v>
      </c>
      <c r="M6" s="38" t="s">
        <v>26</v>
      </c>
      <c r="N6" s="35" t="s">
        <v>27</v>
      </c>
      <c r="O6" s="35" t="s">
        <v>30</v>
      </c>
      <c r="P6" s="35" t="s">
        <v>31</v>
      </c>
      <c r="Q6" s="35" t="s">
        <v>6</v>
      </c>
      <c r="R6" s="39" t="s">
        <v>7</v>
      </c>
      <c r="S6" s="38" t="s">
        <v>8</v>
      </c>
      <c r="T6" s="38" t="s">
        <v>9</v>
      </c>
      <c r="U6" s="35" t="s">
        <v>28</v>
      </c>
      <c r="V6" s="40" t="s">
        <v>29</v>
      </c>
    </row>
    <row r="7" spans="2:22" ht="213" customHeight="1" thickTop="1" x14ac:dyDescent="0.25">
      <c r="B7" s="41">
        <v>1</v>
      </c>
      <c r="C7" s="42" t="s">
        <v>41</v>
      </c>
      <c r="D7" s="43">
        <v>2</v>
      </c>
      <c r="E7" s="44" t="s">
        <v>33</v>
      </c>
      <c r="F7" s="45" t="s">
        <v>42</v>
      </c>
      <c r="G7" s="1"/>
      <c r="H7" s="46" t="s">
        <v>34</v>
      </c>
      <c r="I7" s="47" t="s">
        <v>37</v>
      </c>
      <c r="J7" s="48" t="s">
        <v>34</v>
      </c>
      <c r="K7" s="49"/>
      <c r="L7" s="50"/>
      <c r="M7" s="51" t="s">
        <v>38</v>
      </c>
      <c r="N7" s="52" t="s">
        <v>39</v>
      </c>
      <c r="O7" s="53" t="s">
        <v>40</v>
      </c>
      <c r="P7" s="54">
        <f>D7*Q7</f>
        <v>30600</v>
      </c>
      <c r="Q7" s="55">
        <v>15300</v>
      </c>
      <c r="R7" s="2"/>
      <c r="S7" s="56">
        <f>D7*R7</f>
        <v>0</v>
      </c>
      <c r="T7" s="57" t="str">
        <f t="shared" ref="T7" si="0">IF(ISNUMBER(R7), IF(R7&gt;Q7,"NEVYHOVUJE","VYHOVUJE")," ")</f>
        <v xml:space="preserve"> </v>
      </c>
      <c r="U7" s="58"/>
      <c r="V7" s="44" t="s">
        <v>18</v>
      </c>
    </row>
    <row r="8" spans="2:22" ht="219.75" customHeight="1" x14ac:dyDescent="0.25">
      <c r="B8" s="59">
        <v>2</v>
      </c>
      <c r="C8" s="60" t="s">
        <v>36</v>
      </c>
      <c r="D8" s="61">
        <v>3</v>
      </c>
      <c r="E8" s="62" t="s">
        <v>33</v>
      </c>
      <c r="F8" s="63" t="s">
        <v>54</v>
      </c>
      <c r="G8" s="3"/>
      <c r="H8" s="64"/>
      <c r="I8" s="65"/>
      <c r="J8" s="66"/>
      <c r="K8" s="67"/>
      <c r="L8" s="68" t="s">
        <v>51</v>
      </c>
      <c r="M8" s="69"/>
      <c r="N8" s="70"/>
      <c r="O8" s="71"/>
      <c r="P8" s="72">
        <f>D8*Q8</f>
        <v>4800</v>
      </c>
      <c r="Q8" s="73">
        <v>1600</v>
      </c>
      <c r="R8" s="4"/>
      <c r="S8" s="74">
        <f>D8*R8</f>
        <v>0</v>
      </c>
      <c r="T8" s="75" t="str">
        <f t="shared" ref="T8" si="1">IF(ISNUMBER(R8), IF(R8&gt;Q8,"NEVYHOVUJE","VYHOVUJE")," ")</f>
        <v xml:space="preserve"> </v>
      </c>
      <c r="U8" s="76"/>
      <c r="V8" s="62" t="s">
        <v>13</v>
      </c>
    </row>
    <row r="9" spans="2:22" ht="104.25" customHeight="1" x14ac:dyDescent="0.25">
      <c r="B9" s="59">
        <v>3</v>
      </c>
      <c r="C9" s="68" t="s">
        <v>43</v>
      </c>
      <c r="D9" s="61">
        <v>1</v>
      </c>
      <c r="E9" s="62" t="s">
        <v>33</v>
      </c>
      <c r="F9" s="63" t="s">
        <v>53</v>
      </c>
      <c r="G9" s="3"/>
      <c r="H9" s="64"/>
      <c r="I9" s="65"/>
      <c r="J9" s="66"/>
      <c r="K9" s="67"/>
      <c r="L9" s="68" t="s">
        <v>52</v>
      </c>
      <c r="M9" s="69"/>
      <c r="N9" s="70"/>
      <c r="O9" s="71"/>
      <c r="P9" s="72">
        <f>D9*Q9</f>
        <v>300</v>
      </c>
      <c r="Q9" s="73">
        <v>300</v>
      </c>
      <c r="R9" s="4"/>
      <c r="S9" s="74">
        <f>D9*R9</f>
        <v>0</v>
      </c>
      <c r="T9" s="75" t="str">
        <f t="shared" ref="T9:T10" si="2">IF(ISNUMBER(R9), IF(R9&gt;Q9,"NEVYHOVUJE","VYHOVUJE")," ")</f>
        <v xml:space="preserve"> </v>
      </c>
      <c r="U9" s="76"/>
      <c r="V9" s="77" t="s">
        <v>16</v>
      </c>
    </row>
    <row r="10" spans="2:22" ht="149.25" customHeight="1" x14ac:dyDescent="0.25">
      <c r="B10" s="59">
        <v>4</v>
      </c>
      <c r="C10" s="68" t="s">
        <v>43</v>
      </c>
      <c r="D10" s="61">
        <v>1</v>
      </c>
      <c r="E10" s="62" t="s">
        <v>33</v>
      </c>
      <c r="F10" s="63" t="s">
        <v>55</v>
      </c>
      <c r="G10" s="3"/>
      <c r="H10" s="64"/>
      <c r="I10" s="65"/>
      <c r="J10" s="66"/>
      <c r="K10" s="78"/>
      <c r="L10" s="68" t="s">
        <v>52</v>
      </c>
      <c r="M10" s="69"/>
      <c r="N10" s="70"/>
      <c r="O10" s="71"/>
      <c r="P10" s="72">
        <f>D10*Q10</f>
        <v>1330</v>
      </c>
      <c r="Q10" s="73">
        <v>1330</v>
      </c>
      <c r="R10" s="4"/>
      <c r="S10" s="74">
        <f>D10*R10</f>
        <v>0</v>
      </c>
      <c r="T10" s="75" t="str">
        <f t="shared" si="2"/>
        <v xml:space="preserve"> </v>
      </c>
      <c r="U10" s="76"/>
      <c r="V10" s="66"/>
    </row>
    <row r="11" spans="2:22" ht="146.25" customHeight="1" x14ac:dyDescent="0.25">
      <c r="B11" s="59">
        <v>5</v>
      </c>
      <c r="C11" s="68" t="s">
        <v>43</v>
      </c>
      <c r="D11" s="61">
        <v>1</v>
      </c>
      <c r="E11" s="62" t="s">
        <v>33</v>
      </c>
      <c r="F11" s="63" t="s">
        <v>56</v>
      </c>
      <c r="G11" s="3"/>
      <c r="H11" s="64"/>
      <c r="I11" s="65"/>
      <c r="J11" s="66"/>
      <c r="K11" s="78"/>
      <c r="L11" s="68" t="s">
        <v>52</v>
      </c>
      <c r="M11" s="69"/>
      <c r="N11" s="70"/>
      <c r="O11" s="71"/>
      <c r="P11" s="72">
        <f>D11*Q11</f>
        <v>480</v>
      </c>
      <c r="Q11" s="73">
        <v>480</v>
      </c>
      <c r="R11" s="4"/>
      <c r="S11" s="74">
        <f>D11*R11</f>
        <v>0</v>
      </c>
      <c r="T11" s="75" t="str">
        <f t="shared" ref="T11" si="3">IF(ISNUMBER(R11), IF(R11&gt;Q11,"NEVYHOVUJE","VYHOVUJE")," ")</f>
        <v xml:space="preserve"> </v>
      </c>
      <c r="U11" s="76"/>
      <c r="V11" s="66"/>
    </row>
    <row r="12" spans="2:22" ht="111" customHeight="1" x14ac:dyDescent="0.25">
      <c r="B12" s="59">
        <v>6</v>
      </c>
      <c r="C12" s="68" t="s">
        <v>43</v>
      </c>
      <c r="D12" s="61">
        <v>2</v>
      </c>
      <c r="E12" s="62" t="s">
        <v>33</v>
      </c>
      <c r="F12" s="63" t="s">
        <v>57</v>
      </c>
      <c r="G12" s="3"/>
      <c r="H12" s="64"/>
      <c r="I12" s="65"/>
      <c r="J12" s="66"/>
      <c r="K12" s="78"/>
      <c r="L12" s="68" t="s">
        <v>52</v>
      </c>
      <c r="M12" s="69"/>
      <c r="N12" s="70"/>
      <c r="O12" s="71"/>
      <c r="P12" s="72">
        <f>D12*Q12</f>
        <v>1400</v>
      </c>
      <c r="Q12" s="73">
        <v>700</v>
      </c>
      <c r="R12" s="4"/>
      <c r="S12" s="74">
        <f>D12*R12</f>
        <v>0</v>
      </c>
      <c r="T12" s="75" t="str">
        <f t="shared" ref="T12:T15" si="4">IF(ISNUMBER(R12), IF(R12&gt;Q12,"NEVYHOVUJE","VYHOVUJE")," ")</f>
        <v xml:space="preserve"> </v>
      </c>
      <c r="U12" s="76"/>
      <c r="V12" s="79"/>
    </row>
    <row r="13" spans="2:22" ht="187.5" customHeight="1" x14ac:dyDescent="0.25">
      <c r="B13" s="59">
        <v>7</v>
      </c>
      <c r="C13" s="68" t="s">
        <v>44</v>
      </c>
      <c r="D13" s="61">
        <v>1</v>
      </c>
      <c r="E13" s="62" t="s">
        <v>33</v>
      </c>
      <c r="F13" s="63" t="s">
        <v>45</v>
      </c>
      <c r="G13" s="3"/>
      <c r="H13" s="64"/>
      <c r="I13" s="65"/>
      <c r="J13" s="66"/>
      <c r="K13" s="78"/>
      <c r="L13" s="80"/>
      <c r="M13" s="69"/>
      <c r="N13" s="70"/>
      <c r="O13" s="71"/>
      <c r="P13" s="72">
        <f>D13*Q13</f>
        <v>2100</v>
      </c>
      <c r="Q13" s="73">
        <v>2100</v>
      </c>
      <c r="R13" s="4"/>
      <c r="S13" s="74">
        <f>D13*R13</f>
        <v>0</v>
      </c>
      <c r="T13" s="75" t="str">
        <f t="shared" si="4"/>
        <v xml:space="preserve"> </v>
      </c>
      <c r="U13" s="76"/>
      <c r="V13" s="62" t="s">
        <v>17</v>
      </c>
    </row>
    <row r="14" spans="2:22" ht="171" customHeight="1" x14ac:dyDescent="0.25">
      <c r="B14" s="59">
        <v>8</v>
      </c>
      <c r="C14" s="68" t="s">
        <v>46</v>
      </c>
      <c r="D14" s="61">
        <v>1</v>
      </c>
      <c r="E14" s="62" t="s">
        <v>33</v>
      </c>
      <c r="F14" s="63" t="s">
        <v>48</v>
      </c>
      <c r="G14" s="3"/>
      <c r="H14" s="64"/>
      <c r="I14" s="65"/>
      <c r="J14" s="66"/>
      <c r="K14" s="78"/>
      <c r="L14" s="81"/>
      <c r="M14" s="69"/>
      <c r="N14" s="70"/>
      <c r="O14" s="71"/>
      <c r="P14" s="72">
        <f>D14*Q14</f>
        <v>1750</v>
      </c>
      <c r="Q14" s="73">
        <v>1750</v>
      </c>
      <c r="R14" s="4"/>
      <c r="S14" s="74">
        <f>D14*R14</f>
        <v>0</v>
      </c>
      <c r="T14" s="75" t="str">
        <f t="shared" si="4"/>
        <v xml:space="preserve"> </v>
      </c>
      <c r="U14" s="76"/>
      <c r="V14" s="77" t="s">
        <v>15</v>
      </c>
    </row>
    <row r="15" spans="2:22" ht="216.75" customHeight="1" x14ac:dyDescent="0.25">
      <c r="B15" s="59">
        <v>9</v>
      </c>
      <c r="C15" s="68" t="s">
        <v>46</v>
      </c>
      <c r="D15" s="61">
        <v>2</v>
      </c>
      <c r="E15" s="62" t="s">
        <v>33</v>
      </c>
      <c r="F15" s="63" t="s">
        <v>49</v>
      </c>
      <c r="G15" s="3"/>
      <c r="H15" s="64"/>
      <c r="I15" s="65"/>
      <c r="J15" s="66"/>
      <c r="K15" s="78"/>
      <c r="L15" s="81"/>
      <c r="M15" s="69"/>
      <c r="N15" s="70"/>
      <c r="O15" s="71"/>
      <c r="P15" s="72">
        <f>D15*Q15</f>
        <v>5400</v>
      </c>
      <c r="Q15" s="73">
        <v>2700</v>
      </c>
      <c r="R15" s="4"/>
      <c r="S15" s="74">
        <f>D15*R15</f>
        <v>0</v>
      </c>
      <c r="T15" s="75" t="str">
        <f t="shared" si="4"/>
        <v xml:space="preserve"> </v>
      </c>
      <c r="U15" s="76"/>
      <c r="V15" s="79"/>
    </row>
    <row r="16" spans="2:22" ht="223.5" customHeight="1" thickBot="1" x14ac:dyDescent="0.3">
      <c r="B16" s="82">
        <v>10</v>
      </c>
      <c r="C16" s="83" t="s">
        <v>47</v>
      </c>
      <c r="D16" s="84">
        <v>2</v>
      </c>
      <c r="E16" s="85" t="s">
        <v>33</v>
      </c>
      <c r="F16" s="86" t="s">
        <v>50</v>
      </c>
      <c r="G16" s="5"/>
      <c r="H16" s="87"/>
      <c r="I16" s="88"/>
      <c r="J16" s="89"/>
      <c r="K16" s="90"/>
      <c r="L16" s="91"/>
      <c r="M16" s="92"/>
      <c r="N16" s="93"/>
      <c r="O16" s="94"/>
      <c r="P16" s="95">
        <f>D16*Q16</f>
        <v>3200</v>
      </c>
      <c r="Q16" s="96">
        <v>1600</v>
      </c>
      <c r="R16" s="6"/>
      <c r="S16" s="97">
        <f>D16*R16</f>
        <v>0</v>
      </c>
      <c r="T16" s="98" t="str">
        <f t="shared" ref="T16" si="5">IF(ISNUMBER(R16), IF(R16&gt;Q16,"NEVYHOVUJE","VYHOVUJE")," ")</f>
        <v xml:space="preserve"> </v>
      </c>
      <c r="U16" s="99"/>
      <c r="V16" s="85" t="s">
        <v>14</v>
      </c>
    </row>
    <row r="17" spans="2:22" ht="13.5" customHeight="1" thickTop="1" thickBot="1" x14ac:dyDescent="0.3">
      <c r="C17" s="11"/>
      <c r="D17" s="11"/>
      <c r="E17" s="11"/>
      <c r="F17" s="11"/>
      <c r="G17" s="11"/>
      <c r="H17" s="11"/>
      <c r="I17" s="11"/>
      <c r="J17" s="11"/>
      <c r="N17" s="11"/>
      <c r="O17" s="11"/>
      <c r="P17" s="11"/>
      <c r="S17" s="100"/>
    </row>
    <row r="18" spans="2:22" ht="60.75" customHeight="1" thickTop="1" thickBot="1" x14ac:dyDescent="0.3">
      <c r="B18" s="101" t="s">
        <v>10</v>
      </c>
      <c r="C18" s="102"/>
      <c r="D18" s="102"/>
      <c r="E18" s="102"/>
      <c r="F18" s="102"/>
      <c r="G18" s="102"/>
      <c r="H18" s="103"/>
      <c r="I18" s="104"/>
      <c r="J18" s="104"/>
      <c r="K18" s="104"/>
      <c r="L18" s="105"/>
      <c r="M18" s="16"/>
      <c r="N18" s="16"/>
      <c r="O18" s="106"/>
      <c r="P18" s="106"/>
      <c r="Q18" s="107" t="s">
        <v>11</v>
      </c>
      <c r="R18" s="108" t="s">
        <v>12</v>
      </c>
      <c r="S18" s="109"/>
      <c r="T18" s="110"/>
      <c r="U18" s="33"/>
      <c r="V18" s="111"/>
    </row>
    <row r="19" spans="2:22" ht="33" customHeight="1" thickTop="1" thickBot="1" x14ac:dyDescent="0.3">
      <c r="B19" s="112" t="s">
        <v>19</v>
      </c>
      <c r="C19" s="112"/>
      <c r="D19" s="112"/>
      <c r="E19" s="112"/>
      <c r="F19" s="112"/>
      <c r="G19" s="112"/>
      <c r="H19" s="112"/>
      <c r="I19" s="112"/>
      <c r="J19" s="112"/>
      <c r="L19" s="13"/>
      <c r="M19" s="13"/>
      <c r="N19" s="13"/>
      <c r="O19" s="113"/>
      <c r="P19" s="113"/>
      <c r="Q19" s="114">
        <f>SUM(P7:P16)</f>
        <v>51360</v>
      </c>
      <c r="R19" s="115">
        <f>SUM(S7:S16)</f>
        <v>0</v>
      </c>
      <c r="S19" s="116"/>
      <c r="T19" s="117"/>
    </row>
    <row r="20" spans="2:22" ht="14.25" customHeight="1" thickTop="1" x14ac:dyDescent="0.25"/>
    <row r="21" spans="2:22" ht="14.25" customHeight="1" x14ac:dyDescent="0.25"/>
    <row r="22" spans="2:22" ht="42" customHeight="1" x14ac:dyDescent="0.25">
      <c r="B22" s="119" t="s">
        <v>32</v>
      </c>
      <c r="C22" s="119"/>
      <c r="D22" s="119"/>
      <c r="E22" s="119"/>
      <c r="F22" s="119"/>
      <c r="G22" s="119"/>
    </row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FPdUaRqfxVTjnsrH/Dg/rpjhe9JioVFSnucCsfDFgZsDG3aGEaubDnrCtaHVTWp90nyzDCQtDC/uxDlMLk1gJA==" saltValue="77RzZCBWjESMGd3eHrVr5w==" spinCount="100000" sheet="1" objects="1" scenarios="1"/>
  <mergeCells count="17">
    <mergeCell ref="V9:V12"/>
    <mergeCell ref="V14:V15"/>
    <mergeCell ref="L13:L16"/>
    <mergeCell ref="M7:M16"/>
    <mergeCell ref="N7:N16"/>
    <mergeCell ref="O7:O16"/>
    <mergeCell ref="U7:U16"/>
    <mergeCell ref="B1:D1"/>
    <mergeCell ref="K7:K9"/>
    <mergeCell ref="H7:H16"/>
    <mergeCell ref="I7:I16"/>
    <mergeCell ref="J7:J16"/>
    <mergeCell ref="B18:G18"/>
    <mergeCell ref="R18:T18"/>
    <mergeCell ref="B22:G22"/>
    <mergeCell ref="R19:T19"/>
    <mergeCell ref="B19:J19"/>
  </mergeCells>
  <conditionalFormatting sqref="B7:B16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6">
    <cfRule type="containsBlanks" dxfId="9" priority="5">
      <formula>LEN(TRIM(D7))=0</formula>
    </cfRule>
  </conditionalFormatting>
  <conditionalFormatting sqref="G7:H7 G8:G16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6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6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16" xr:uid="{00000000-0002-0000-0000-000001000000}">
      <formula1>"ks,bal,sada,"</formula1>
    </dataValidation>
  </dataValidations>
  <hyperlinks>
    <hyperlink ref="H6" location="AVT!B19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 V9 V13:V14 V16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2025-09-29T08:42:44Z</cp:lastPrinted>
  <dcterms:created xsi:type="dcterms:W3CDTF">2014-03-05T12:43:32Z</dcterms:created>
  <dcterms:modified xsi:type="dcterms:W3CDTF">2025-10-17T10:58:44Z</dcterms:modified>
</cp:coreProperties>
</file>